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2" i="1" s="1"/>
  <c r="I19" i="1"/>
  <c r="H19" i="1"/>
  <c r="H22" i="1" s="1"/>
  <c r="G19" i="1"/>
  <c r="F19" i="1"/>
  <c r="F22" i="1" s="1"/>
  <c r="E19" i="1"/>
  <c r="E22" i="1" s="1"/>
  <c r="D19" i="1"/>
  <c r="D22" i="1" s="1"/>
  <c r="F17" i="1"/>
  <c r="K17" i="1" s="1"/>
  <c r="K15" i="1"/>
  <c r="F13" i="1"/>
  <c r="K13" i="1" s="1"/>
  <c r="K11" i="1"/>
  <c r="F11" i="1"/>
  <c r="K19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<sst xmlns="http://schemas.openxmlformats.org/spreadsheetml/2006/main" count="23" uniqueCount="23">
  <si>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</si>
  <si>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</si>
  <si>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Del 1 de Enero al 31 de Marzo de 2016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</si>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</sst>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3" fillId="0" borderId="10" xfId="0" applyNumberFormat="1" applyFont="1" applyBorder="1"/>
    <xf numFmtId="4" fontId="3" fillId="0" borderId="0" xfId="0" applyNumberFormat="1" applyFont="1"/>
    <xf numFmtId="4" fontId="3" fillId="0" borderId="5" xfId="0" applyNumberFormat="1" applyFont="1" applyBorder="1"/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/>
    <xf numFmtId="0" fontId="3" fillId="0" borderId="5" xfId="0" applyFont="1" applyBorder="1"/>
    <xf numFmtId="0" fontId="3" fillId="0" borderId="0" xfId="0" applyFont="1" applyBorder="1"/>
    <xf numFmtId="0" fontId="3" fillId="0" borderId="10" xfId="0" applyFont="1" applyBorder="1"/>
    <xf numFmtId="4" fontId="3" fillId="0" borderId="6" xfId="0" applyNumberFormat="1" applyFont="1" applyBorder="1"/>
    <xf numFmtId="0" fontId="3" fillId="0" borderId="6" xfId="0" applyFont="1" applyBorder="1"/>
    <xf numFmtId="43" fontId="3" fillId="3" borderId="6" xfId="1" applyFont="1" applyFill="1" applyBorder="1" applyAlignment="1">
      <alignment horizontal="right" vertical="center" wrapText="1"/>
    </xf>
    <xf numFmtId="0" fontId="3" fillId="0" borderId="0" xfId="0" applyFont="1"/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1781175</xdr:colOff>
      <xdr:row>21</xdr:row>
      <xdr:rowOff>125712</xdr:rowOff>
    </xdr:from>
    <xdr:to>
      <xdr:col>4</xdr:col>
      <xdr:colOff>133350</xdr:colOff>
      <xdr:row>26</xdr:row>
      <xdr:rowOff>125711</xdr:rowOff>
    </xdr:to>
    <xdr:sp macro="" textlink="">
      <xdr:nvSpPr>
        <xdr:cNvPr id="2" name="1 CuadroTexto"/>
        <xdr:cNvSpPr txBox="1"/>
      </xdr:nvSpPr>
      <xdr:spPr>
        <a:xfrm>
          <a:off x="2105025" y="4154787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523870</xdr:colOff>
      <xdr:row>21</xdr:row>
      <xdr:rowOff>104775</xdr:rowOff>
    </xdr:from>
    <xdr:to>
      <xdr:col>9</xdr:col>
      <xdr:colOff>495300</xdr:colOff>
      <xdr:row>26</xdr:row>
      <xdr:rowOff>104774</xdr:rowOff>
    </xdr:to>
    <xdr:sp macro="" textlink="">
      <xdr:nvSpPr>
        <xdr:cNvPr id="3" name="2 CuadroTexto"/>
        <xdr:cNvSpPr txBox="1"/>
      </xdr:nvSpPr>
      <xdr:spPr>
        <a:xfrm>
          <a:off x="7143745" y="413385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13595096.289999999</v>
          </cell>
          <cell r="E22">
            <v>62832051.18</v>
          </cell>
          <cell r="F22">
            <v>76427147.469999999</v>
          </cell>
          <cell r="H22">
            <v>6421694.9100000001</v>
          </cell>
          <cell r="J22">
            <v>6128180.2999999998</v>
          </cell>
          <cell r="K22">
            <v>70005452.560000002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view="pageLayout" topLeftCell="B1" zoomScaleNormal="85" workbookViewId="0">
      <selection activeCell="K19" sqref="K19"/>
    </sheetView>
  </sheetViews>
  <sheetFormatPr baseColWidth="10" defaultRowHeight="12.75" x14ac:dyDescent="0.2"/>
  <cols>
    <col min="1" max="1" width="2.5703125" style="2" customWidth="1"/>
    <col min="2" max="2" width="2" style="35" customWidth="1"/>
    <col min="3" max="3" width="45.85546875" style="35" customWidth="1"/>
    <col min="4" max="4" width="14.28515625" style="35" customWidth="1"/>
    <col min="5" max="5" width="13.7109375" style="35" customWidth="1"/>
    <col min="6" max="6" width="14.140625" style="35" customWidth="1"/>
    <col min="7" max="7" width="13.140625" style="35" customWidth="1"/>
    <col min="8" max="9" width="12.7109375" style="35" customWidth="1"/>
    <col min="10" max="10" width="13.140625" style="35" bestFit="1" customWidth="1"/>
    <col min="11" max="11" width="14" style="35" customWidth="1"/>
    <col min="12" max="12" width="4" style="2" customWidth="1"/>
    <col min="13" max="16384" width="11.42578125" style="35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38.2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2:11" x14ac:dyDescent="0.2">
      <c r="B11" s="18"/>
      <c r="C11" s="19" t="s">
        <v>17</v>
      </c>
      <c r="D11" s="20">
        <v>12290898.73</v>
      </c>
      <c r="E11" s="21">
        <v>12184889.25</v>
      </c>
      <c r="F11" s="20">
        <f>D11+E11</f>
        <v>24475787.98</v>
      </c>
      <c r="G11" s="21">
        <v>4180612.22</v>
      </c>
      <c r="H11" s="22">
        <v>4131548.6</v>
      </c>
      <c r="I11" s="22">
        <v>4131548.6</v>
      </c>
      <c r="J11" s="20">
        <v>4021669.15</v>
      </c>
      <c r="K11" s="23">
        <f>F11-H11</f>
        <v>20344239.379999999</v>
      </c>
    </row>
    <row r="12" spans="2:11" x14ac:dyDescent="0.2">
      <c r="B12" s="18"/>
      <c r="C12" s="24"/>
      <c r="D12" s="25"/>
      <c r="E12" s="26"/>
      <c r="F12" s="25"/>
      <c r="G12" s="26"/>
      <c r="H12" s="26"/>
      <c r="I12" s="26"/>
      <c r="J12" s="25"/>
      <c r="K12" s="25"/>
    </row>
    <row r="13" spans="2:11" x14ac:dyDescent="0.2">
      <c r="B13" s="27"/>
      <c r="C13" s="19" t="s">
        <v>18</v>
      </c>
      <c r="D13" s="28">
        <v>887881</v>
      </c>
      <c r="E13" s="21">
        <v>50647161.93</v>
      </c>
      <c r="F13" s="20">
        <f>D13+E13</f>
        <v>51535042.93</v>
      </c>
      <c r="G13" s="21">
        <v>2290146.31</v>
      </c>
      <c r="H13" s="22">
        <v>2290146.31</v>
      </c>
      <c r="I13" s="22">
        <v>2290146.31</v>
      </c>
      <c r="J13" s="20">
        <v>2106511.15</v>
      </c>
      <c r="K13" s="25">
        <f>F13-H13</f>
        <v>49244896.619999997</v>
      </c>
    </row>
    <row r="14" spans="2:11" x14ac:dyDescent="0.2">
      <c r="B14" s="27"/>
      <c r="C14" s="19"/>
      <c r="D14" s="20"/>
      <c r="E14" s="29"/>
      <c r="F14" s="20"/>
      <c r="G14" s="30"/>
      <c r="H14" s="29"/>
      <c r="I14" s="29"/>
      <c r="J14" s="31"/>
      <c r="K14" s="25"/>
    </row>
    <row r="15" spans="2:11" x14ac:dyDescent="0.2">
      <c r="B15" s="27"/>
      <c r="C15" s="19" t="s">
        <v>19</v>
      </c>
      <c r="D15" s="20">
        <v>416316.56</v>
      </c>
      <c r="E15" s="31">
        <v>0</v>
      </c>
      <c r="F15" s="32">
        <v>416316.56</v>
      </c>
      <c r="G15" s="33">
        <v>0</v>
      </c>
      <c r="H15" s="30">
        <v>0</v>
      </c>
      <c r="I15" s="29">
        <v>0</v>
      </c>
      <c r="J15" s="31">
        <v>0</v>
      </c>
      <c r="K15" s="25">
        <f>F15-H15</f>
        <v>416316.56</v>
      </c>
    </row>
    <row r="16" spans="2:11" x14ac:dyDescent="0.2">
      <c r="B16" s="18"/>
      <c r="C16" s="24"/>
      <c r="D16" s="25"/>
      <c r="E16" s="25"/>
      <c r="F16" s="34"/>
      <c r="G16" s="25"/>
      <c r="H16" s="26"/>
      <c r="I16" s="25"/>
      <c r="J16" s="25"/>
      <c r="K16" s="25"/>
    </row>
    <row r="17" spans="1:12" ht="25.5" x14ac:dyDescent="0.2">
      <c r="B17" s="27"/>
      <c r="C17" s="19" t="s">
        <v>20</v>
      </c>
      <c r="D17" s="25"/>
      <c r="E17" s="25"/>
      <c r="F17" s="34">
        <f>+D17+E17</f>
        <v>0</v>
      </c>
      <c r="G17" s="25"/>
      <c r="H17" s="26"/>
      <c r="I17" s="25"/>
      <c r="J17" s="25"/>
      <c r="K17" s="25">
        <f>+F17-H17</f>
        <v>0</v>
      </c>
    </row>
    <row r="18" spans="1:12" x14ac:dyDescent="0.2">
      <c r="B18" s="36"/>
      <c r="C18" s="37"/>
      <c r="D18" s="38"/>
      <c r="E18" s="38"/>
      <c r="F18" s="38"/>
      <c r="G18" s="38"/>
      <c r="H18" s="39"/>
      <c r="I18" s="38"/>
      <c r="J18" s="38"/>
      <c r="K18" s="38"/>
    </row>
    <row r="19" spans="1:12" s="42" customFormat="1" x14ac:dyDescent="0.2">
      <c r="A19" s="40"/>
      <c r="B19" s="36"/>
      <c r="C19" s="37" t="s">
        <v>21</v>
      </c>
      <c r="D19" s="41">
        <f>+D11+D13+D15</f>
        <v>13595096.290000001</v>
      </c>
      <c r="E19" s="41">
        <f>+E11+E13+E15</f>
        <v>62832051.18</v>
      </c>
      <c r="F19" s="41">
        <f>+F11+F13+F15</f>
        <v>76427147.469999999</v>
      </c>
      <c r="G19" s="41">
        <f>+G11+G13+G15</f>
        <v>6470758.5300000003</v>
      </c>
      <c r="H19" s="41">
        <f t="shared" ref="H19:J19" si="0">+H11+H13+H17</f>
        <v>6421694.9100000001</v>
      </c>
      <c r="I19" s="41">
        <f>+I11+I13+I15</f>
        <v>6421694.9100000001</v>
      </c>
      <c r="J19" s="41">
        <f t="shared" si="0"/>
        <v>6128180.2999999998</v>
      </c>
      <c r="K19" s="41">
        <f>F19-H19</f>
        <v>70005452.560000002</v>
      </c>
      <c r="L19" s="40"/>
    </row>
    <row r="20" spans="1:12" s="2" customFormat="1" x14ac:dyDescent="0.2"/>
    <row r="21" spans="1:12" x14ac:dyDescent="0.2">
      <c r="C21" s="43" t="s">
        <v>22</v>
      </c>
    </row>
    <row r="22" spans="1:12" x14ac:dyDescent="0.2">
      <c r="D22" s="44" t="str">
        <f>IF(D19=[1]CAdmon!D22," ","ERROR")</f>
        <v xml:space="preserve"> </v>
      </c>
      <c r="E22" s="44" t="str">
        <f>IF(E19=[1]CAdmon!E22," ","ERROR")</f>
        <v xml:space="preserve"> </v>
      </c>
      <c r="F22" s="44" t="str">
        <f>IF(F19=[1]CAdmon!F22," ","ERROR")</f>
        <v xml:space="preserve"> </v>
      </c>
      <c r="G22" s="44"/>
      <c r="H22" s="44" t="str">
        <f>IF(H19=[1]CAdmon!H22," ","ERROR")</f>
        <v xml:space="preserve"> </v>
      </c>
      <c r="I22" s="44"/>
      <c r="J22" s="44" t="str">
        <f>IF(J19=[1]CAdmon!J22," ","ERROR")</f>
        <v xml:space="preserve"> </v>
      </c>
      <c r="K22" s="44" t="str">
        <f>IF(K19=[1]CAdmon!K22," ","ERROR")</f>
        <v xml:space="preserve"> </v>
      </c>
    </row>
    <row r="23" spans="1:12" x14ac:dyDescent="0.2">
      <c r="C23" s="30"/>
      <c r="D23" s="30"/>
      <c r="E23" s="30"/>
      <c r="F23" s="30"/>
      <c r="G23" s="30"/>
      <c r="H23" s="30"/>
      <c r="I23" s="30"/>
      <c r="J23" s="30"/>
      <c r="K23" s="30"/>
    </row>
    <row r="24" spans="1:12" x14ac:dyDescent="0.2">
      <c r="C24" s="45"/>
      <c r="D24" s="45"/>
      <c r="E24" s="30"/>
      <c r="F24" s="46"/>
      <c r="G24" s="46"/>
      <c r="H24" s="46"/>
      <c r="I24" s="46"/>
      <c r="J24" s="46"/>
      <c r="K24" s="46"/>
    </row>
    <row r="25" spans="1:12" x14ac:dyDescent="0.2">
      <c r="C25" s="47"/>
      <c r="D25" s="47"/>
      <c r="E25" s="30"/>
      <c r="F25" s="46"/>
      <c r="G25" s="46"/>
      <c r="H25" s="46"/>
      <c r="I25" s="46"/>
      <c r="J25" s="46"/>
      <c r="K25" s="46"/>
    </row>
    <row r="26" spans="1:12" x14ac:dyDescent="0.2">
      <c r="C26" s="30"/>
      <c r="D26" s="30"/>
      <c r="E26" s="30"/>
      <c r="F26" s="30"/>
      <c r="G26" s="30"/>
      <c r="H26" s="30"/>
      <c r="I26" s="30"/>
      <c r="J26" s="30"/>
      <c r="K26" s="30"/>
    </row>
  </sheetData>
  <mergeCells count="10">
    <mergeCell ref="C24:D24"/>
    <mergeCell ref="F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5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2018-04-19T20:42:54Z</dcterms:created>
  <dcterms:modified xsi:type="dcterms:W3CDTF">2018-04-19T20:43:17Z</dcterms:modified>
</cp:coreProperties>
</file>